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D:\사용자\Desktop\"/>
    </mc:Choice>
  </mc:AlternateContent>
  <xr:revisionPtr revIDLastSave="0" documentId="13_ncr:1_{88784797-3275-41F3-8865-86BE3E9DF97B}" xr6:coauthVersionLast="36" xr6:coauthVersionMax="36" xr10:uidLastSave="{00000000-0000-0000-0000-000000000000}"/>
  <bookViews>
    <workbookView xWindow="0" yWindow="0" windowWidth="28800" windowHeight="12075" xr2:uid="{00000000-000D-0000-FFFF-FFFF00000000}"/>
  </bookViews>
  <sheets>
    <sheet name="예산규모" sheetId="1" r:id="rId1"/>
    <sheet name="회계별" sheetId="2" r:id="rId2"/>
    <sheet name="전년대비 증감비교" sheetId="3" r:id="rId3"/>
    <sheet name="세출성질별 규모" sheetId="4" r:id="rId4"/>
  </sheets>
  <calcPr calcId="191029"/>
</workbook>
</file>

<file path=xl/calcChain.xml><?xml version="1.0" encoding="utf-8"?>
<calcChain xmlns="http://schemas.openxmlformats.org/spreadsheetml/2006/main">
  <c r="C16" i="4" l="1"/>
  <c r="C15" i="4"/>
  <c r="C14" i="4"/>
  <c r="C13" i="4"/>
  <c r="C12" i="4"/>
  <c r="C11" i="4"/>
  <c r="C8" i="4" s="1"/>
  <c r="C10" i="4"/>
  <c r="C9" i="4"/>
  <c r="E10" i="1"/>
  <c r="E9" i="1"/>
  <c r="E8" i="1"/>
  <c r="E7" i="1"/>
  <c r="E6" i="1"/>
  <c r="D10" i="1"/>
  <c r="D9" i="1"/>
  <c r="D8" i="1"/>
  <c r="D7" i="1"/>
  <c r="D6" i="1"/>
  <c r="F16" i="3"/>
  <c r="F15" i="3"/>
  <c r="F14" i="3"/>
  <c r="F13" i="3"/>
  <c r="F12" i="3"/>
  <c r="F11" i="3"/>
  <c r="F9" i="3"/>
  <c r="F8" i="3"/>
  <c r="F7" i="3"/>
  <c r="F6" i="3"/>
  <c r="B16" i="4"/>
  <c r="B15" i="4"/>
  <c r="B14" i="4"/>
  <c r="B13" i="4"/>
  <c r="B12" i="4"/>
  <c r="B9" i="4"/>
  <c r="D16" i="4"/>
  <c r="D15" i="4"/>
  <c r="D14" i="4"/>
  <c r="D13" i="4"/>
  <c r="D12" i="4"/>
  <c r="D11" i="4"/>
  <c r="B11" i="4" s="1"/>
  <c r="D10" i="4"/>
  <c r="B10" i="4" s="1"/>
  <c r="D9" i="4"/>
  <c r="D8" i="3"/>
  <c r="D6" i="3" s="1"/>
  <c r="E6" i="3" s="1"/>
  <c r="D12" i="3"/>
  <c r="D14" i="3"/>
  <c r="D13" i="3"/>
  <c r="D9" i="3"/>
  <c r="D7" i="3"/>
  <c r="B11" i="2"/>
  <c r="B8" i="2"/>
  <c r="D11" i="2"/>
  <c r="D10" i="2"/>
  <c r="B10" i="2" s="1"/>
  <c r="D9" i="2"/>
  <c r="B9" i="2" s="1"/>
  <c r="D8" i="2"/>
  <c r="D16" i="3"/>
  <c r="D15" i="3"/>
  <c r="F7" i="2"/>
  <c r="G7" i="2"/>
  <c r="H7" i="2"/>
  <c r="I7" i="2"/>
  <c r="E7" i="2"/>
  <c r="E8" i="4"/>
  <c r="F8" i="4"/>
  <c r="G8" i="4"/>
  <c r="H8" i="4"/>
  <c r="I8" i="4"/>
  <c r="J8" i="4"/>
  <c r="K8" i="4"/>
  <c r="B8" i="4" l="1"/>
  <c r="D8" i="4"/>
  <c r="D7" i="2"/>
  <c r="B7" i="2" s="1"/>
  <c r="C10" i="2" s="1"/>
  <c r="C9" i="2" l="1"/>
  <c r="C8" i="2"/>
  <c r="C11" i="2"/>
  <c r="C7" i="2" l="1"/>
</calcChain>
</file>

<file path=xl/sharedStrings.xml><?xml version="1.0" encoding="utf-8"?>
<sst xmlns="http://schemas.openxmlformats.org/spreadsheetml/2006/main" count="78" uniqueCount="54">
  <si>
    <t>구분</t>
  </si>
  <si>
    <t>증감액(B-A)</t>
  </si>
  <si>
    <t>비율(B-A)/A</t>
  </si>
  <si>
    <t>총 계</t>
  </si>
  <si>
    <t>교육청</t>
  </si>
  <si>
    <t>공사공단</t>
  </si>
  <si>
    <t>출연출자기관</t>
  </si>
  <si>
    <t>교육청소관</t>
  </si>
  <si>
    <t>지자쳬소관</t>
  </si>
  <si>
    <t>교육비특별회계</t>
  </si>
  <si>
    <t>특별회계</t>
  </si>
  <si>
    <t>일반회계</t>
  </si>
  <si>
    <t>계</t>
  </si>
  <si>
    <t>기금</t>
  </si>
  <si>
    <t>예산</t>
  </si>
  <si>
    <t>구성비(%)</t>
  </si>
  <si>
    <t>합계</t>
  </si>
  <si>
    <t>교육청 기금</t>
  </si>
  <si>
    <t>일반지자체 기금</t>
  </si>
  <si>
    <t>공기업특별회계</t>
  </si>
  <si>
    <t>기타특별회계</t>
  </si>
  <si>
    <t>예비비및기타</t>
  </si>
  <si>
    <t>내부거래</t>
  </si>
  <si>
    <t>보전재원</t>
  </si>
  <si>
    <t>융자및출자</t>
  </si>
  <si>
    <t>자본지출</t>
  </si>
  <si>
    <t>경상이전</t>
  </si>
  <si>
    <t>물건비</t>
  </si>
  <si>
    <t>인건비</t>
  </si>
  <si>
    <t>합 계</t>
  </si>
  <si>
    <t>시도, 시군구</t>
  </si>
  <si>
    <t>공사공단출연출자기관</t>
  </si>
  <si>
    <t>시도, 시군구, 교육청</t>
  </si>
  <si>
    <t>비중</t>
  </si>
  <si>
    <t>지역통합재정규모</t>
    <phoneticPr fontId="1" type="noConversion"/>
  </si>
  <si>
    <t>Ⅰ. 예산규모</t>
    <phoneticPr fontId="1" type="noConversion"/>
  </si>
  <si>
    <t>(단위:백만원, %)</t>
    <phoneticPr fontId="1" type="noConversion"/>
  </si>
  <si>
    <t>지역통합재정규모</t>
    <phoneticPr fontId="1" type="noConversion"/>
  </si>
  <si>
    <t>Ⅱ. 회계별 규모</t>
    <phoneticPr fontId="1" type="noConversion"/>
  </si>
  <si>
    <t>(단위:백만원, %)</t>
    <phoneticPr fontId="1" type="noConversion"/>
  </si>
  <si>
    <t>충청북도</t>
    <phoneticPr fontId="1" type="noConversion"/>
  </si>
  <si>
    <t>충북교육청</t>
    <phoneticPr fontId="1" type="noConversion"/>
  </si>
  <si>
    <t>충청북도</t>
    <phoneticPr fontId="2" type="noConversion"/>
  </si>
  <si>
    <t>충북교육청</t>
    <phoneticPr fontId="2" type="noConversion"/>
  </si>
  <si>
    <t>Ⅲ. 전년대비 증감비교</t>
    <phoneticPr fontId="1" type="noConversion"/>
  </si>
  <si>
    <t>지역통합재정규모</t>
    <phoneticPr fontId="1" type="noConversion"/>
  </si>
  <si>
    <t>Ⅳ. 세출성질별 규모</t>
    <phoneticPr fontId="1" type="noConversion"/>
  </si>
  <si>
    <t>(단위:백만원, %)</t>
    <phoneticPr fontId="1" type="noConversion"/>
  </si>
  <si>
    <t>구분</t>
    <phoneticPr fontId="2" type="noConversion"/>
  </si>
  <si>
    <t>일반회계</t>
    <phoneticPr fontId="2" type="noConversion"/>
  </si>
  <si>
    <t>2023년 당초예산(A)</t>
    <phoneticPr fontId="2" type="noConversion"/>
  </si>
  <si>
    <t>2024년 예산(B)</t>
    <phoneticPr fontId="2" type="noConversion"/>
  </si>
  <si>
    <r>
      <t>20</t>
    </r>
    <r>
      <rPr>
        <b/>
        <sz val="11"/>
        <color indexed="8"/>
        <rFont val="맑은고딕"/>
        <family val="3"/>
        <charset val="129"/>
      </rPr>
      <t>23년 당초예산(A)</t>
    </r>
    <phoneticPr fontId="1" type="noConversion"/>
  </si>
  <si>
    <r>
      <t>2024</t>
    </r>
    <r>
      <rPr>
        <b/>
        <sz val="11"/>
        <color indexed="8"/>
        <rFont val="맑은고딕"/>
        <family val="3"/>
        <charset val="129"/>
      </rPr>
      <t>년 예산(B)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</si>
</sst>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7" formatCode="0.00_ "/>
    <numFmt numFmtId="178" formatCode="0_ "/>
    <numFmt numFmtId="179" formatCode="#,##0;\-#,##0;\-"/>
    <numFmt numFmtId="180" formatCode="#,##0;\△#,##0;\-"/>
    <numFmt numFmtId="182" formatCode="#0.##;\△#0.##;\-"/>
  </numFmts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고딕"/>
      <family val="3"/>
      <charset val="129"/>
    </font>
    <font>
      <b/>
      <sz val="20"/>
      <color theme="1"/>
      <name val="HY견고딕"/>
      <family val="1"/>
      <charset val="129"/>
    </font>
    <font>
      <b/>
      <sz val="18"/>
      <color theme="1"/>
      <name val="맑은 고딕"/>
      <family val="3"/>
      <charset val="129"/>
      <scheme val="major"/>
    </font>
    <font>
      <b/>
      <sz val="11"/>
      <color theme="1"/>
      <name val="맑은고딕"/>
      <family val="3"/>
      <charset val="129"/>
    </font>
    <font>
      <sz val="12"/>
      <color rgb="FF333333"/>
      <name val="맑은고딕"/>
      <family val="3"/>
      <charset val="129"/>
    </font>
    <font>
      <b/>
      <sz val="24"/>
      <color theme="1"/>
      <name val="HY견고딕"/>
      <family val="1"/>
      <charset val="129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2"/>
      <color indexed="8"/>
      <name val="맑은고딕"/>
      <family val="3"/>
      <charset val="129"/>
    </font>
    <font>
      <b/>
      <sz val="12"/>
      <color rgb="FF333333"/>
      <name val="맑은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  <fill>
      <patternFill patternType="solid">
        <fgColor rgb="FFDDDDDD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2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vertical="center"/>
    </xf>
    <xf numFmtId="41" fontId="9" fillId="0" borderId="1" xfId="0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3" fontId="0" fillId="0" borderId="14" xfId="0" applyNumberFormat="1" applyFont="1" applyFill="1" applyBorder="1" applyAlignment="1">
      <alignment vertical="center"/>
    </xf>
    <xf numFmtId="0" fontId="7" fillId="0" borderId="18" xfId="0" applyFont="1" applyFill="1" applyBorder="1" applyAlignment="1">
      <alignment horizontal="center" vertical="center"/>
    </xf>
    <xf numFmtId="3" fontId="0" fillId="0" borderId="3" xfId="0" applyNumberFormat="1" applyFont="1" applyFill="1" applyBorder="1" applyAlignment="1">
      <alignment vertical="center"/>
    </xf>
    <xf numFmtId="0" fontId="6" fillId="2" borderId="12" xfId="0" applyFont="1" applyFill="1" applyBorder="1" applyAlignment="1">
      <alignment horizontal="center" vertical="center"/>
    </xf>
    <xf numFmtId="3" fontId="9" fillId="0" borderId="3" xfId="0" applyNumberFormat="1" applyFont="1" applyFill="1" applyBorder="1" applyAlignment="1">
      <alignment vertical="center"/>
    </xf>
    <xf numFmtId="0" fontId="7" fillId="0" borderId="26" xfId="0" applyFont="1" applyFill="1" applyBorder="1" applyAlignment="1">
      <alignment horizontal="center" vertical="center"/>
    </xf>
    <xf numFmtId="3" fontId="0" fillId="0" borderId="27" xfId="0" applyNumberFormat="1" applyFont="1" applyFill="1" applyBorder="1" applyAlignment="1">
      <alignment vertical="center"/>
    </xf>
    <xf numFmtId="3" fontId="9" fillId="0" borderId="27" xfId="0" applyNumberFormat="1" applyFont="1" applyFill="1" applyBorder="1" applyAlignment="1">
      <alignment vertical="center"/>
    </xf>
    <xf numFmtId="41" fontId="9" fillId="0" borderId="27" xfId="0" applyNumberFormat="1" applyFont="1" applyFill="1" applyBorder="1" applyAlignment="1">
      <alignment vertical="center"/>
    </xf>
    <xf numFmtId="49" fontId="6" fillId="3" borderId="9" xfId="0" applyNumberFormat="1" applyFont="1" applyFill="1" applyBorder="1" applyAlignment="1">
      <alignment horizontal="center" vertical="center"/>
    </xf>
    <xf numFmtId="49" fontId="6" fillId="3" borderId="10" xfId="0" applyNumberFormat="1" applyFont="1" applyFill="1" applyBorder="1" applyAlignment="1">
      <alignment horizontal="center" vertical="center"/>
    </xf>
    <xf numFmtId="41" fontId="9" fillId="0" borderId="14" xfId="0" applyNumberFormat="1" applyFont="1" applyFill="1" applyBorder="1" applyAlignment="1">
      <alignment vertical="center"/>
    </xf>
    <xf numFmtId="41" fontId="9" fillId="0" borderId="3" xfId="0" applyNumberFormat="1" applyFont="1" applyFill="1" applyBorder="1" applyAlignment="1">
      <alignment vertical="center"/>
    </xf>
    <xf numFmtId="41" fontId="11" fillId="0" borderId="27" xfId="1" applyNumberFormat="1" applyFont="1" applyFill="1" applyBorder="1" applyAlignment="1">
      <alignment vertical="center"/>
    </xf>
    <xf numFmtId="41" fontId="11" fillId="0" borderId="3" xfId="1" applyNumberFormat="1" applyFont="1" applyFill="1" applyBorder="1" applyAlignment="1">
      <alignment vertical="center"/>
    </xf>
    <xf numFmtId="41" fontId="11" fillId="0" borderId="3" xfId="1" applyNumberFormat="1" applyFont="1" applyFill="1" applyBorder="1" applyAlignment="1">
      <alignment horizontal="right" vertical="center"/>
    </xf>
    <xf numFmtId="41" fontId="11" fillId="0" borderId="19" xfId="1" applyNumberFormat="1" applyFont="1" applyFill="1" applyBorder="1" applyAlignment="1">
      <alignment horizontal="right" vertical="center"/>
    </xf>
    <xf numFmtId="41" fontId="11" fillId="0" borderId="1" xfId="1" applyNumberFormat="1" applyFont="1" applyFill="1" applyBorder="1" applyAlignment="1">
      <alignment vertical="center"/>
    </xf>
    <xf numFmtId="41" fontId="11" fillId="0" borderId="1" xfId="1" applyNumberFormat="1" applyFont="1" applyFill="1" applyBorder="1" applyAlignment="1">
      <alignment horizontal="right" vertical="center"/>
    </xf>
    <xf numFmtId="41" fontId="11" fillId="0" borderId="12" xfId="1" applyNumberFormat="1" applyFont="1" applyFill="1" applyBorder="1" applyAlignment="1">
      <alignment horizontal="right" vertical="center"/>
    </xf>
    <xf numFmtId="41" fontId="11" fillId="0" borderId="14" xfId="1" applyNumberFormat="1" applyFont="1" applyFill="1" applyBorder="1" applyAlignment="1">
      <alignment vertical="center"/>
    </xf>
    <xf numFmtId="41" fontId="11" fillId="0" borderId="14" xfId="1" applyNumberFormat="1" applyFont="1" applyFill="1" applyBorder="1" applyAlignment="1">
      <alignment horizontal="right" vertical="center"/>
    </xf>
    <xf numFmtId="41" fontId="11" fillId="0" borderId="15" xfId="1" applyNumberFormat="1" applyFont="1" applyFill="1" applyBorder="1" applyAlignment="1">
      <alignment horizontal="right" vertical="center"/>
    </xf>
    <xf numFmtId="43" fontId="11" fillId="0" borderId="3" xfId="1" applyNumberFormat="1" applyFont="1" applyFill="1" applyBorder="1" applyAlignment="1">
      <alignment vertical="center"/>
    </xf>
    <xf numFmtId="43" fontId="11" fillId="0" borderId="1" xfId="1" applyNumberFormat="1" applyFont="1" applyFill="1" applyBorder="1" applyAlignment="1">
      <alignment vertical="center"/>
    </xf>
    <xf numFmtId="43" fontId="11" fillId="0" borderId="14" xfId="1" applyNumberFormat="1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3" fontId="9" fillId="0" borderId="28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177" fontId="9" fillId="0" borderId="3" xfId="0" applyNumberFormat="1" applyFont="1" applyFill="1" applyBorder="1" applyAlignment="1">
      <alignment vertical="center"/>
    </xf>
    <xf numFmtId="177" fontId="9" fillId="0" borderId="1" xfId="0" applyNumberFormat="1" applyFont="1" applyFill="1" applyBorder="1" applyAlignment="1">
      <alignment vertical="center"/>
    </xf>
    <xf numFmtId="177" fontId="9" fillId="0" borderId="14" xfId="0" applyNumberFormat="1" applyFont="1" applyFill="1" applyBorder="1" applyAlignment="1">
      <alignment vertical="center"/>
    </xf>
    <xf numFmtId="178" fontId="9" fillId="0" borderId="27" xfId="0" applyNumberFormat="1" applyFont="1" applyFill="1" applyBorder="1" applyAlignment="1">
      <alignment vertical="center"/>
    </xf>
    <xf numFmtId="179" fontId="9" fillId="0" borderId="3" xfId="0" applyNumberFormat="1" applyFont="1" applyFill="1" applyBorder="1" applyAlignment="1">
      <alignment vertical="center"/>
    </xf>
    <xf numFmtId="179" fontId="9" fillId="0" borderId="3" xfId="0" applyNumberFormat="1" applyFont="1" applyFill="1" applyBorder="1" applyAlignment="1">
      <alignment horizontal="right" vertical="center"/>
    </xf>
    <xf numFmtId="179" fontId="9" fillId="0" borderId="19" xfId="0" applyNumberFormat="1" applyFont="1" applyFill="1" applyBorder="1" applyAlignment="1">
      <alignment horizontal="right" vertical="center"/>
    </xf>
    <xf numFmtId="179" fontId="9" fillId="0" borderId="1" xfId="0" applyNumberFormat="1" applyFont="1" applyFill="1" applyBorder="1" applyAlignment="1">
      <alignment vertical="center"/>
    </xf>
    <xf numFmtId="179" fontId="9" fillId="0" borderId="1" xfId="0" applyNumberFormat="1" applyFont="1" applyFill="1" applyBorder="1" applyAlignment="1">
      <alignment horizontal="right" vertical="center"/>
    </xf>
    <xf numFmtId="179" fontId="9" fillId="0" borderId="12" xfId="0" applyNumberFormat="1" applyFont="1" applyFill="1" applyBorder="1" applyAlignment="1">
      <alignment horizontal="right" vertical="center"/>
    </xf>
    <xf numFmtId="179" fontId="9" fillId="0" borderId="14" xfId="0" applyNumberFormat="1" applyFont="1" applyFill="1" applyBorder="1" applyAlignment="1">
      <alignment vertical="center"/>
    </xf>
    <xf numFmtId="179" fontId="9" fillId="0" borderId="14" xfId="0" applyNumberFormat="1" applyFont="1" applyFill="1" applyBorder="1" applyAlignment="1">
      <alignment horizontal="right" vertical="center"/>
    </xf>
    <xf numFmtId="179" fontId="9" fillId="0" borderId="15" xfId="0" applyNumberFormat="1" applyFont="1" applyFill="1" applyBorder="1" applyAlignment="1">
      <alignment horizontal="right" vertical="center"/>
    </xf>
    <xf numFmtId="0" fontId="6" fillId="2" borderId="8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1" fontId="9" fillId="0" borderId="7" xfId="0" applyNumberFormat="1" applyFont="1" applyFill="1" applyBorder="1" applyAlignment="1">
      <alignment vertical="center"/>
    </xf>
    <xf numFmtId="41" fontId="9" fillId="0" borderId="9" xfId="0" applyNumberFormat="1" applyFont="1" applyFill="1" applyBorder="1" applyAlignment="1">
      <alignment vertical="center"/>
    </xf>
    <xf numFmtId="0" fontId="0" fillId="0" borderId="13" xfId="0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41" fontId="9" fillId="0" borderId="2" xfId="0" applyNumberFormat="1" applyFont="1" applyFill="1" applyBorder="1" applyAlignment="1">
      <alignment vertical="center"/>
    </xf>
    <xf numFmtId="41" fontId="9" fillId="0" borderId="29" xfId="0" applyNumberFormat="1" applyFont="1" applyFill="1" applyBorder="1" applyAlignment="1">
      <alignment vertical="center"/>
    </xf>
    <xf numFmtId="41" fontId="9" fillId="0" borderId="35" xfId="0" applyNumberFormat="1" applyFont="1" applyFill="1" applyBorder="1" applyAlignment="1">
      <alignment vertical="center"/>
    </xf>
    <xf numFmtId="0" fontId="12" fillId="0" borderId="24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34" xfId="0" applyFont="1" applyFill="1" applyBorder="1" applyAlignment="1">
      <alignment horizontal="left" vertical="center"/>
    </xf>
    <xf numFmtId="0" fontId="12" fillId="0" borderId="35" xfId="0" applyFont="1" applyFill="1" applyBorder="1" applyAlignment="1">
      <alignment horizontal="left" vertical="center"/>
    </xf>
    <xf numFmtId="0" fontId="12" fillId="0" borderId="32" xfId="0" applyFont="1" applyFill="1" applyBorder="1" applyAlignment="1">
      <alignment horizontal="left" vertical="center"/>
    </xf>
    <xf numFmtId="0" fontId="12" fillId="0" borderId="29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41" fontId="11" fillId="0" borderId="28" xfId="1" applyNumberFormat="1" applyFont="1" applyFill="1" applyBorder="1" applyAlignment="1">
      <alignment vertical="center"/>
    </xf>
    <xf numFmtId="180" fontId="9" fillId="0" borderId="27" xfId="0" applyNumberFormat="1" applyFont="1" applyFill="1" applyBorder="1" applyAlignment="1">
      <alignment vertical="center"/>
    </xf>
    <xf numFmtId="180" fontId="9" fillId="0" borderId="7" xfId="0" applyNumberFormat="1" applyFont="1" applyFill="1" applyBorder="1" applyAlignment="1">
      <alignment vertical="center"/>
    </xf>
    <xf numFmtId="180" fontId="9" fillId="0" borderId="9" xfId="0" applyNumberFormat="1" applyFont="1" applyFill="1" applyBorder="1" applyAlignment="1">
      <alignment vertical="center"/>
    </xf>
    <xf numFmtId="180" fontId="9" fillId="0" borderId="1" xfId="0" applyNumberFormat="1" applyFont="1" applyFill="1" applyBorder="1" applyAlignment="1">
      <alignment vertical="center"/>
    </xf>
    <xf numFmtId="180" fontId="9" fillId="0" borderId="14" xfId="0" applyNumberFormat="1" applyFont="1" applyFill="1" applyBorder="1" applyAlignment="1">
      <alignment vertical="center"/>
    </xf>
    <xf numFmtId="180" fontId="9" fillId="0" borderId="3" xfId="0" applyNumberFormat="1" applyFont="1" applyFill="1" applyBorder="1" applyAlignment="1">
      <alignment vertical="center"/>
    </xf>
    <xf numFmtId="180" fontId="9" fillId="0" borderId="2" xfId="0" applyNumberFormat="1" applyFont="1" applyFill="1" applyBorder="1" applyAlignment="1">
      <alignment vertical="center"/>
    </xf>
    <xf numFmtId="180" fontId="9" fillId="0" borderId="35" xfId="0" applyNumberFormat="1" applyFont="1" applyFill="1" applyBorder="1" applyAlignment="1">
      <alignment vertical="center"/>
    </xf>
    <xf numFmtId="180" fontId="9" fillId="0" borderId="29" xfId="0" applyNumberFormat="1" applyFont="1" applyFill="1" applyBorder="1" applyAlignment="1">
      <alignment vertical="center"/>
    </xf>
    <xf numFmtId="182" fontId="9" fillId="0" borderId="28" xfId="0" applyNumberFormat="1" applyFont="1" applyFill="1" applyBorder="1" applyAlignment="1">
      <alignment vertical="center"/>
    </xf>
    <xf numFmtId="182" fontId="9" fillId="0" borderId="30" xfId="0" applyNumberFormat="1" applyFont="1" applyFill="1" applyBorder="1" applyAlignment="1">
      <alignment vertical="center"/>
    </xf>
    <xf numFmtId="182" fontId="9" fillId="0" borderId="10" xfId="0" applyNumberFormat="1" applyFont="1" applyFill="1" applyBorder="1" applyAlignment="1">
      <alignment vertical="center"/>
    </xf>
    <xf numFmtId="182" fontId="9" fillId="0" borderId="12" xfId="0" applyNumberFormat="1" applyFont="1" applyFill="1" applyBorder="1" applyAlignment="1">
      <alignment vertical="center"/>
    </xf>
    <xf numFmtId="182" fontId="9" fillId="0" borderId="15" xfId="0" applyNumberFormat="1" applyFont="1" applyFill="1" applyBorder="1" applyAlignment="1">
      <alignment vertical="center"/>
    </xf>
    <xf numFmtId="182" fontId="9" fillId="0" borderId="19" xfId="0" applyNumberFormat="1" applyFont="1" applyFill="1" applyBorder="1" applyAlignment="1">
      <alignment vertical="center"/>
    </xf>
    <xf numFmtId="182" fontId="9" fillId="0" borderId="25" xfId="0" applyNumberFormat="1" applyFont="1" applyFill="1" applyBorder="1" applyAlignment="1">
      <alignment vertical="center"/>
    </xf>
    <xf numFmtId="182" fontId="9" fillId="0" borderId="36" xfId="0" applyNumberFormat="1" applyFont="1" applyFill="1" applyBorder="1" applyAlignment="1">
      <alignment vertical="center"/>
    </xf>
    <xf numFmtId="182" fontId="9" fillId="0" borderId="33" xfId="0" applyNumberFormat="1" applyFont="1" applyFill="1" applyBorder="1" applyAlignment="1">
      <alignment vertical="center"/>
    </xf>
    <xf numFmtId="180" fontId="0" fillId="0" borderId="27" xfId="0" applyNumberFormat="1" applyFont="1" applyFill="1" applyBorder="1" applyAlignment="1">
      <alignment vertical="center"/>
    </xf>
    <xf numFmtId="180" fontId="0" fillId="0" borderId="3" xfId="0" applyNumberFormat="1" applyFont="1" applyFill="1" applyBorder="1" applyAlignment="1">
      <alignment vertical="center"/>
    </xf>
    <xf numFmtId="180" fontId="0" fillId="0" borderId="1" xfId="0" applyNumberFormat="1" applyFont="1" applyFill="1" applyBorder="1" applyAlignment="1">
      <alignment vertical="center"/>
    </xf>
    <xf numFmtId="180" fontId="0" fillId="0" borderId="14" xfId="0" applyNumberFormat="1" applyFont="1" applyFill="1" applyBorder="1" applyAlignment="1">
      <alignment vertical="center"/>
    </xf>
    <xf numFmtId="182" fontId="0" fillId="0" borderId="28" xfId="0" applyNumberFormat="1" applyFont="1" applyFill="1" applyBorder="1" applyAlignment="1">
      <alignment horizontal="right" vertical="center"/>
    </xf>
    <xf numFmtId="182" fontId="0" fillId="0" borderId="19" xfId="0" applyNumberFormat="1" applyFont="1" applyFill="1" applyBorder="1" applyAlignment="1">
      <alignment horizontal="right" vertical="center"/>
    </xf>
    <xf numFmtId="182" fontId="0" fillId="0" borderId="12" xfId="0" applyNumberFormat="1" applyFont="1" applyFill="1" applyBorder="1" applyAlignment="1">
      <alignment horizontal="right" vertical="center"/>
    </xf>
    <xf numFmtId="182" fontId="0" fillId="0" borderId="15" xfId="0" applyNumberFormat="1" applyFont="1" applyFill="1" applyBorder="1" applyAlignment="1">
      <alignment horizontal="right" vertical="center"/>
    </xf>
    <xf numFmtId="3" fontId="0" fillId="0" borderId="0" xfId="0" applyNumberFormat="1">
      <alignment vertical="center"/>
    </xf>
    <xf numFmtId="41" fontId="0" fillId="0" borderId="0" xfId="0" applyNumberFormat="1">
      <alignment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view="pageBreakPreview" zoomScaleNormal="100" zoomScaleSheetLayoutView="100" workbookViewId="0">
      <selection sqref="A1:E1"/>
    </sheetView>
  </sheetViews>
  <sheetFormatPr defaultRowHeight="16.5"/>
  <cols>
    <col min="1" max="5" width="21.625" customWidth="1"/>
  </cols>
  <sheetData>
    <row r="1" spans="1:5" s="1" customFormat="1" ht="30" customHeight="1">
      <c r="A1" s="38" t="s">
        <v>34</v>
      </c>
      <c r="B1" s="38"/>
      <c r="C1" s="38"/>
      <c r="D1" s="38"/>
      <c r="E1" s="38"/>
    </row>
    <row r="3" spans="1:5" ht="30" customHeight="1">
      <c r="A3" s="2" t="s">
        <v>35</v>
      </c>
    </row>
    <row r="4" spans="1:5" ht="17.25" thickBot="1">
      <c r="E4" s="3" t="s">
        <v>36</v>
      </c>
    </row>
    <row r="5" spans="1:5" ht="24.95" customHeight="1">
      <c r="A5" s="7" t="s">
        <v>0</v>
      </c>
      <c r="B5" s="8" t="s">
        <v>52</v>
      </c>
      <c r="C5" s="8" t="s">
        <v>53</v>
      </c>
      <c r="D5" s="8" t="s">
        <v>1</v>
      </c>
      <c r="E5" s="9" t="s">
        <v>2</v>
      </c>
    </row>
    <row r="6" spans="1:5" ht="24.95" customHeight="1" thickBot="1">
      <c r="A6" s="17" t="s">
        <v>3</v>
      </c>
      <c r="B6" s="18">
        <v>14325096</v>
      </c>
      <c r="C6" s="18">
        <v>14287349</v>
      </c>
      <c r="D6" s="115">
        <f>C6-B6</f>
        <v>-37747</v>
      </c>
      <c r="E6" s="119">
        <f>D6/B6*100</f>
        <v>-0.26350259712046603</v>
      </c>
    </row>
    <row r="7" spans="1:5" ht="24.95" customHeight="1" thickTop="1">
      <c r="A7" s="13" t="s">
        <v>40</v>
      </c>
      <c r="B7" s="14">
        <v>7774159</v>
      </c>
      <c r="C7" s="14">
        <v>8018462</v>
      </c>
      <c r="D7" s="116">
        <f t="shared" ref="D7:D10" si="0">C7-B7</f>
        <v>244303</v>
      </c>
      <c r="E7" s="120">
        <f t="shared" ref="E7:E10" si="1">D7/B7*100</f>
        <v>3.1425006872125976</v>
      </c>
    </row>
    <row r="8" spans="1:5" ht="24.95" customHeight="1">
      <c r="A8" s="10" t="s">
        <v>41</v>
      </c>
      <c r="B8" s="5">
        <v>5267173</v>
      </c>
      <c r="C8" s="5">
        <v>4892710</v>
      </c>
      <c r="D8" s="117">
        <f t="shared" si="0"/>
        <v>-374463</v>
      </c>
      <c r="E8" s="121">
        <f t="shared" si="1"/>
        <v>-7.1093734722592172</v>
      </c>
    </row>
    <row r="9" spans="1:5" ht="24.95" customHeight="1">
      <c r="A9" s="10" t="s">
        <v>5</v>
      </c>
      <c r="B9" s="5">
        <v>512066</v>
      </c>
      <c r="C9" s="5">
        <v>622950</v>
      </c>
      <c r="D9" s="117">
        <f t="shared" si="0"/>
        <v>110884</v>
      </c>
      <c r="E9" s="121">
        <f t="shared" si="1"/>
        <v>21.654239883140065</v>
      </c>
    </row>
    <row r="10" spans="1:5" ht="24.95" customHeight="1" thickBot="1">
      <c r="A10" s="11" t="s">
        <v>6</v>
      </c>
      <c r="B10" s="12">
        <v>771698</v>
      </c>
      <c r="C10" s="12">
        <v>753227</v>
      </c>
      <c r="D10" s="118">
        <f t="shared" si="0"/>
        <v>-18471</v>
      </c>
      <c r="E10" s="122">
        <f t="shared" si="1"/>
        <v>-2.3935529183696214</v>
      </c>
    </row>
    <row r="16" spans="1:5">
      <c r="B16" s="123"/>
    </row>
    <row r="17" spans="2:2">
      <c r="B17" s="123"/>
    </row>
    <row r="18" spans="2:2">
      <c r="B18" s="124"/>
    </row>
    <row r="19" spans="2:2">
      <c r="B19" s="124"/>
    </row>
  </sheetData>
  <mergeCells count="1">
    <mergeCell ref="A1:E1"/>
  </mergeCells>
  <phoneticPr fontId="1" type="noConversion"/>
  <pageMargins left="0.7" right="0.7" top="0.75" bottom="0.7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view="pageBreakPreview" zoomScaleNormal="100" zoomScaleSheetLayoutView="100" workbookViewId="0">
      <selection sqref="A1:I1"/>
    </sheetView>
  </sheetViews>
  <sheetFormatPr defaultRowHeight="16.5"/>
  <cols>
    <col min="1" max="1" width="19.375" customWidth="1"/>
    <col min="2" max="2" width="15.25" customWidth="1"/>
    <col min="3" max="3" width="13.625" customWidth="1"/>
    <col min="4" max="9" width="16" customWidth="1"/>
  </cols>
  <sheetData>
    <row r="1" spans="1:9" s="1" customFormat="1" ht="30" customHeight="1">
      <c r="A1" s="38" t="s">
        <v>37</v>
      </c>
      <c r="B1" s="38"/>
      <c r="C1" s="38"/>
      <c r="D1" s="38"/>
      <c r="E1" s="38"/>
      <c r="F1" s="38"/>
      <c r="G1" s="38"/>
      <c r="H1" s="38"/>
      <c r="I1" s="38"/>
    </row>
    <row r="3" spans="1:9" ht="30" customHeight="1">
      <c r="A3" s="2" t="s">
        <v>38</v>
      </c>
    </row>
    <row r="4" spans="1:9" ht="17.25" thickBot="1">
      <c r="I4" s="3" t="s">
        <v>39</v>
      </c>
    </row>
    <row r="5" spans="1:9" ht="21.75" customHeight="1">
      <c r="A5" s="39" t="s">
        <v>0</v>
      </c>
      <c r="B5" s="41" t="s">
        <v>16</v>
      </c>
      <c r="C5" s="41" t="s">
        <v>15</v>
      </c>
      <c r="D5" s="43" t="s">
        <v>14</v>
      </c>
      <c r="E5" s="44"/>
      <c r="F5" s="44"/>
      <c r="G5" s="45"/>
      <c r="H5" s="43" t="s">
        <v>13</v>
      </c>
      <c r="I5" s="46"/>
    </row>
    <row r="6" spans="1:9" ht="21" customHeight="1">
      <c r="A6" s="40"/>
      <c r="B6" s="42"/>
      <c r="C6" s="42"/>
      <c r="D6" s="4" t="s">
        <v>12</v>
      </c>
      <c r="E6" s="4" t="s">
        <v>11</v>
      </c>
      <c r="F6" s="4" t="s">
        <v>10</v>
      </c>
      <c r="G6" s="4" t="s">
        <v>9</v>
      </c>
      <c r="H6" s="4" t="s">
        <v>8</v>
      </c>
      <c r="I6" s="15" t="s">
        <v>7</v>
      </c>
    </row>
    <row r="7" spans="1:9" ht="24.95" customHeight="1" thickBot="1">
      <c r="A7" s="17" t="s">
        <v>3</v>
      </c>
      <c r="B7" s="19">
        <f>D7+H7+I7</f>
        <v>14287349</v>
      </c>
      <c r="C7" s="60">
        <f>SUM(C8:C11)</f>
        <v>100</v>
      </c>
      <c r="D7" s="19">
        <f>SUM(E7:G7)</f>
        <v>12123629</v>
      </c>
      <c r="E7" s="19">
        <f>SUM(E8:E11)</f>
        <v>7806011</v>
      </c>
      <c r="F7" s="19">
        <f t="shared" ref="F7:I7" si="0">SUM(F8:F11)</f>
        <v>699041</v>
      </c>
      <c r="G7" s="19">
        <f t="shared" si="0"/>
        <v>3618577</v>
      </c>
      <c r="H7" s="19">
        <f t="shared" si="0"/>
        <v>889587</v>
      </c>
      <c r="I7" s="55">
        <f t="shared" si="0"/>
        <v>1274133</v>
      </c>
    </row>
    <row r="8" spans="1:9" ht="24.95" customHeight="1" thickTop="1">
      <c r="A8" s="13" t="s">
        <v>42</v>
      </c>
      <c r="B8" s="16">
        <f t="shared" ref="B8:B11" si="1">D8+H8+I8</f>
        <v>8018462</v>
      </c>
      <c r="C8" s="57">
        <f>B8/$B$7*100</f>
        <v>56.122811866638102</v>
      </c>
      <c r="D8" s="61">
        <f t="shared" ref="D8:D11" si="2">SUM(E8:G8)</f>
        <v>7128875</v>
      </c>
      <c r="E8" s="61">
        <v>6429834</v>
      </c>
      <c r="F8" s="61">
        <v>699041</v>
      </c>
      <c r="G8" s="62">
        <v>0</v>
      </c>
      <c r="H8" s="62">
        <v>889587</v>
      </c>
      <c r="I8" s="63">
        <v>0</v>
      </c>
    </row>
    <row r="9" spans="1:9" ht="24.95" customHeight="1">
      <c r="A9" s="10" t="s">
        <v>43</v>
      </c>
      <c r="B9" s="16">
        <f t="shared" si="1"/>
        <v>4892710</v>
      </c>
      <c r="C9" s="58">
        <f t="shared" ref="C9:C11" si="3">B9/$B$7*100</f>
        <v>34.245051338775305</v>
      </c>
      <c r="D9" s="64">
        <f t="shared" si="2"/>
        <v>3618577</v>
      </c>
      <c r="E9" s="65">
        <v>0</v>
      </c>
      <c r="F9" s="65">
        <v>0</v>
      </c>
      <c r="G9" s="64">
        <v>3618577</v>
      </c>
      <c r="H9" s="65">
        <v>0</v>
      </c>
      <c r="I9" s="66">
        <v>1274133</v>
      </c>
    </row>
    <row r="10" spans="1:9" ht="24.95" customHeight="1">
      <c r="A10" s="10" t="s">
        <v>5</v>
      </c>
      <c r="B10" s="16">
        <f t="shared" si="1"/>
        <v>622950</v>
      </c>
      <c r="C10" s="58">
        <f t="shared" si="3"/>
        <v>4.3601510679132991</v>
      </c>
      <c r="D10" s="64">
        <f t="shared" si="2"/>
        <v>622950</v>
      </c>
      <c r="E10" s="64">
        <v>622950</v>
      </c>
      <c r="F10" s="65">
        <v>0</v>
      </c>
      <c r="G10" s="65">
        <v>0</v>
      </c>
      <c r="H10" s="65">
        <v>0</v>
      </c>
      <c r="I10" s="66">
        <v>0</v>
      </c>
    </row>
    <row r="11" spans="1:9" ht="24.95" customHeight="1" thickBot="1">
      <c r="A11" s="11" t="s">
        <v>6</v>
      </c>
      <c r="B11" s="56">
        <f t="shared" si="1"/>
        <v>753227</v>
      </c>
      <c r="C11" s="59">
        <f t="shared" si="3"/>
        <v>5.2719857266732975</v>
      </c>
      <c r="D11" s="67">
        <f t="shared" si="2"/>
        <v>753227</v>
      </c>
      <c r="E11" s="67">
        <v>753227</v>
      </c>
      <c r="F11" s="68">
        <v>0</v>
      </c>
      <c r="G11" s="68">
        <v>0</v>
      </c>
      <c r="H11" s="68">
        <v>0</v>
      </c>
      <c r="I11" s="69">
        <v>0</v>
      </c>
    </row>
  </sheetData>
  <mergeCells count="6">
    <mergeCell ref="A1:I1"/>
    <mergeCell ref="A5:A6"/>
    <mergeCell ref="B5:B6"/>
    <mergeCell ref="C5:C6"/>
    <mergeCell ref="D5:G5"/>
    <mergeCell ref="H5:I5"/>
  </mergeCells>
  <phoneticPr fontId="2" type="noConversion"/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6"/>
  <sheetViews>
    <sheetView view="pageBreakPreview" zoomScaleNormal="100" zoomScaleSheetLayoutView="100" workbookViewId="0">
      <selection sqref="A1:F1"/>
    </sheetView>
  </sheetViews>
  <sheetFormatPr defaultRowHeight="16.5"/>
  <cols>
    <col min="1" max="1" width="2.5" customWidth="1"/>
    <col min="2" max="6" width="20.625" customWidth="1"/>
  </cols>
  <sheetData>
    <row r="1" spans="1:6" s="1" customFormat="1" ht="30" customHeight="1">
      <c r="A1" s="38" t="s">
        <v>34</v>
      </c>
      <c r="B1" s="38"/>
      <c r="C1" s="38"/>
      <c r="D1" s="38"/>
      <c r="E1" s="38"/>
      <c r="F1" s="38"/>
    </row>
    <row r="3" spans="1:6" ht="30" customHeight="1">
      <c r="A3" s="95" t="s">
        <v>44</v>
      </c>
      <c r="B3" s="95"/>
    </row>
    <row r="4" spans="1:6" ht="17.25" thickBot="1">
      <c r="F4" s="3" t="s">
        <v>36</v>
      </c>
    </row>
    <row r="5" spans="1:6" ht="24.95" customHeight="1">
      <c r="A5" s="70" t="s">
        <v>0</v>
      </c>
      <c r="B5" s="72"/>
      <c r="C5" s="21" t="s">
        <v>50</v>
      </c>
      <c r="D5" s="21" t="s">
        <v>51</v>
      </c>
      <c r="E5" s="21" t="s">
        <v>1</v>
      </c>
      <c r="F5" s="22" t="s">
        <v>2</v>
      </c>
    </row>
    <row r="6" spans="1:6" ht="24.95" customHeight="1" thickBot="1">
      <c r="A6" s="71" t="s">
        <v>3</v>
      </c>
      <c r="B6" s="73"/>
      <c r="C6" s="20">
        <v>14325096</v>
      </c>
      <c r="D6" s="20">
        <f>D7+D8+D12+D15+D16</f>
        <v>14287349</v>
      </c>
      <c r="E6" s="97">
        <f>D6-C6</f>
        <v>-37747</v>
      </c>
      <c r="F6" s="106">
        <f>E6/C6*100</f>
        <v>-0.26350259712046603</v>
      </c>
    </row>
    <row r="7" spans="1:6" ht="24.95" customHeight="1" thickTop="1" thickBot="1">
      <c r="A7" s="85" t="s">
        <v>49</v>
      </c>
      <c r="B7" s="86"/>
      <c r="C7" s="76">
        <v>5959658</v>
      </c>
      <c r="D7" s="76">
        <f>회계별!E8</f>
        <v>6429834</v>
      </c>
      <c r="E7" s="98">
        <v>447701</v>
      </c>
      <c r="F7" s="107">
        <f t="shared" ref="F7:F16" si="0">E7/C7*100</f>
        <v>7.5121928137487082</v>
      </c>
    </row>
    <row r="8" spans="1:6" ht="24.95" customHeight="1">
      <c r="A8" s="87" t="s">
        <v>10</v>
      </c>
      <c r="B8" s="88"/>
      <c r="C8" s="77">
        <v>4425272</v>
      </c>
      <c r="D8" s="77">
        <f>SUM(D9:D11)</f>
        <v>4317618</v>
      </c>
      <c r="E8" s="99">
        <v>594422</v>
      </c>
      <c r="F8" s="108">
        <f t="shared" si="0"/>
        <v>13.432439859064029</v>
      </c>
    </row>
    <row r="9" spans="1:6" ht="24.95" customHeight="1">
      <c r="A9" s="74"/>
      <c r="B9" s="75" t="s">
        <v>20</v>
      </c>
      <c r="C9" s="6">
        <v>697977</v>
      </c>
      <c r="D9" s="6">
        <f>회계별!F8</f>
        <v>699041</v>
      </c>
      <c r="E9" s="100">
        <v>49145</v>
      </c>
      <c r="F9" s="109">
        <f t="shared" si="0"/>
        <v>7.0410629576619286</v>
      </c>
    </row>
    <row r="10" spans="1:6" ht="24.95" customHeight="1">
      <c r="A10" s="74"/>
      <c r="B10" s="75" t="s">
        <v>19</v>
      </c>
      <c r="C10" s="6">
        <v>0</v>
      </c>
      <c r="D10" s="6">
        <v>0</v>
      </c>
      <c r="E10" s="100">
        <v>0</v>
      </c>
      <c r="F10" s="109">
        <v>0</v>
      </c>
    </row>
    <row r="11" spans="1:6" ht="24.95" customHeight="1" thickBot="1">
      <c r="A11" s="78"/>
      <c r="B11" s="79" t="s">
        <v>9</v>
      </c>
      <c r="C11" s="23">
        <v>3727295</v>
      </c>
      <c r="D11" s="23">
        <v>3618577</v>
      </c>
      <c r="E11" s="101">
        <v>545277</v>
      </c>
      <c r="F11" s="110">
        <f t="shared" si="0"/>
        <v>14.629295507868306</v>
      </c>
    </row>
    <row r="12" spans="1:6" ht="24.95" customHeight="1">
      <c r="A12" s="89" t="s">
        <v>13</v>
      </c>
      <c r="B12" s="90"/>
      <c r="C12" s="24">
        <v>2656402</v>
      </c>
      <c r="D12" s="24">
        <f>SUM(D13:D14)</f>
        <v>2163720</v>
      </c>
      <c r="E12" s="102">
        <v>1442142</v>
      </c>
      <c r="F12" s="111">
        <f t="shared" si="0"/>
        <v>54.289298080636897</v>
      </c>
    </row>
    <row r="13" spans="1:6" ht="24.95" customHeight="1">
      <c r="A13" s="74"/>
      <c r="B13" s="75" t="s">
        <v>18</v>
      </c>
      <c r="C13" s="6">
        <v>1116524</v>
      </c>
      <c r="D13" s="6">
        <f>회계별!H8</f>
        <v>889587</v>
      </c>
      <c r="E13" s="100">
        <v>254347</v>
      </c>
      <c r="F13" s="109">
        <f t="shared" si="0"/>
        <v>22.780253715997148</v>
      </c>
    </row>
    <row r="14" spans="1:6" ht="24.95" customHeight="1" thickBot="1">
      <c r="A14" s="80"/>
      <c r="B14" s="81" t="s">
        <v>17</v>
      </c>
      <c r="C14" s="82">
        <v>1539878</v>
      </c>
      <c r="D14" s="82">
        <f>회계별!I9</f>
        <v>1274133</v>
      </c>
      <c r="E14" s="103">
        <v>1187795</v>
      </c>
      <c r="F14" s="112">
        <f t="shared" si="0"/>
        <v>77.135656201335436</v>
      </c>
    </row>
    <row r="15" spans="1:6" ht="24.95" customHeight="1" thickBot="1">
      <c r="A15" s="91" t="s">
        <v>5</v>
      </c>
      <c r="B15" s="92"/>
      <c r="C15" s="84">
        <v>512066</v>
      </c>
      <c r="D15" s="84">
        <f>회계별!D10</f>
        <v>622950</v>
      </c>
      <c r="E15" s="104">
        <v>17225</v>
      </c>
      <c r="F15" s="113">
        <f t="shared" si="0"/>
        <v>3.3638241945374228</v>
      </c>
    </row>
    <row r="16" spans="1:6" ht="24.95" customHeight="1" thickBot="1">
      <c r="A16" s="93" t="s">
        <v>6</v>
      </c>
      <c r="B16" s="94"/>
      <c r="C16" s="83">
        <v>771698</v>
      </c>
      <c r="D16" s="83">
        <f>회계별!E11</f>
        <v>753227</v>
      </c>
      <c r="E16" s="105">
        <v>48685</v>
      </c>
      <c r="F16" s="114">
        <f t="shared" si="0"/>
        <v>6.3088151064276436</v>
      </c>
    </row>
  </sheetData>
  <mergeCells count="8">
    <mergeCell ref="A7:B7"/>
    <mergeCell ref="A8:B8"/>
    <mergeCell ref="A12:B12"/>
    <mergeCell ref="A15:B15"/>
    <mergeCell ref="A16:B16"/>
    <mergeCell ref="A5:B5"/>
    <mergeCell ref="A1:F1"/>
    <mergeCell ref="A6:B6"/>
  </mergeCells>
  <phoneticPr fontId="2" type="noConversion"/>
  <pageMargins left="0.7" right="0.7" top="0.75" bottom="0.75" header="0.3" footer="0.3"/>
  <pageSetup paperSize="9" scale="7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6"/>
  <sheetViews>
    <sheetView view="pageBreakPreview" zoomScaleNormal="100" zoomScaleSheetLayoutView="100" workbookViewId="0">
      <selection sqref="A1:K1"/>
    </sheetView>
  </sheetViews>
  <sheetFormatPr defaultRowHeight="16.5"/>
  <cols>
    <col min="1" max="9" width="15.375" customWidth="1"/>
    <col min="10" max="10" width="15.75" customWidth="1"/>
    <col min="11" max="11" width="15.25" customWidth="1"/>
  </cols>
  <sheetData>
    <row r="1" spans="1:11" s="1" customFormat="1" ht="30" customHeight="1">
      <c r="A1" s="38" t="s">
        <v>45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3" spans="1:11" ht="30" customHeight="1">
      <c r="A3" s="2" t="s">
        <v>46</v>
      </c>
    </row>
    <row r="4" spans="1:11" ht="17.25" thickBot="1">
      <c r="K4" s="3" t="s">
        <v>47</v>
      </c>
    </row>
    <row r="5" spans="1:11">
      <c r="A5" s="39" t="s">
        <v>48</v>
      </c>
      <c r="B5" s="41" t="s">
        <v>16</v>
      </c>
      <c r="C5" s="41" t="s">
        <v>33</v>
      </c>
      <c r="D5" s="43" t="s">
        <v>32</v>
      </c>
      <c r="E5" s="44"/>
      <c r="F5" s="44"/>
      <c r="G5" s="44"/>
      <c r="H5" s="44"/>
      <c r="I5" s="45"/>
      <c r="J5" s="43" t="s">
        <v>31</v>
      </c>
      <c r="K5" s="46"/>
    </row>
    <row r="6" spans="1:11">
      <c r="A6" s="53"/>
      <c r="B6" s="54"/>
      <c r="C6" s="54"/>
      <c r="D6" s="47" t="s">
        <v>12</v>
      </c>
      <c r="E6" s="48" t="s">
        <v>30</v>
      </c>
      <c r="F6" s="49"/>
      <c r="G6" s="50"/>
      <c r="H6" s="48" t="s">
        <v>4</v>
      </c>
      <c r="I6" s="50"/>
      <c r="J6" s="47" t="s">
        <v>5</v>
      </c>
      <c r="K6" s="51" t="s">
        <v>6</v>
      </c>
    </row>
    <row r="7" spans="1:11">
      <c r="A7" s="40"/>
      <c r="B7" s="42"/>
      <c r="C7" s="42"/>
      <c r="D7" s="42"/>
      <c r="E7" s="4" t="s">
        <v>11</v>
      </c>
      <c r="F7" s="4" t="s">
        <v>10</v>
      </c>
      <c r="G7" s="4" t="s">
        <v>13</v>
      </c>
      <c r="H7" s="4" t="s">
        <v>9</v>
      </c>
      <c r="I7" s="4" t="s">
        <v>13</v>
      </c>
      <c r="J7" s="42"/>
      <c r="K7" s="52"/>
    </row>
    <row r="8" spans="1:11" ht="24.95" customHeight="1" thickBot="1">
      <c r="A8" s="17" t="s">
        <v>29</v>
      </c>
      <c r="B8" s="25">
        <f>SUM(B9:B16)</f>
        <v>14287349</v>
      </c>
      <c r="C8" s="25">
        <f t="shared" ref="C8:K8" si="0">SUM(C9:C16)</f>
        <v>99.999999999999986</v>
      </c>
      <c r="D8" s="25">
        <f t="shared" si="0"/>
        <v>12911172</v>
      </c>
      <c r="E8" s="25">
        <f t="shared" si="0"/>
        <v>6429834</v>
      </c>
      <c r="F8" s="25">
        <f t="shared" si="0"/>
        <v>699041</v>
      </c>
      <c r="G8" s="25">
        <f t="shared" si="0"/>
        <v>889587</v>
      </c>
      <c r="H8" s="25">
        <f t="shared" si="0"/>
        <v>3618577</v>
      </c>
      <c r="I8" s="25">
        <f t="shared" si="0"/>
        <v>1274133</v>
      </c>
      <c r="J8" s="25">
        <f t="shared" si="0"/>
        <v>622950</v>
      </c>
      <c r="K8" s="96">
        <f t="shared" si="0"/>
        <v>753227</v>
      </c>
    </row>
    <row r="9" spans="1:11" ht="24.95" customHeight="1" thickTop="1">
      <c r="A9" s="13" t="s">
        <v>28</v>
      </c>
      <c r="B9" s="26">
        <f>D9+J9+K9</f>
        <v>2438217</v>
      </c>
      <c r="C9" s="35">
        <f>B9/$B$8*100</f>
        <v>17.06556618726119</v>
      </c>
      <c r="D9" s="26">
        <f>SUM(E9:I9)</f>
        <v>2308708</v>
      </c>
      <c r="E9" s="26">
        <v>181984</v>
      </c>
      <c r="F9" s="26">
        <v>198314</v>
      </c>
      <c r="G9" s="26">
        <v>0</v>
      </c>
      <c r="H9" s="27">
        <v>1928410</v>
      </c>
      <c r="I9" s="27">
        <v>0</v>
      </c>
      <c r="J9" s="27">
        <v>7676</v>
      </c>
      <c r="K9" s="28">
        <v>121833</v>
      </c>
    </row>
    <row r="10" spans="1:11" ht="24.95" customHeight="1">
      <c r="A10" s="10" t="s">
        <v>27</v>
      </c>
      <c r="B10" s="29">
        <f t="shared" ref="B10:B16" si="1">D10+J10+K10</f>
        <v>1167415</v>
      </c>
      <c r="C10" s="36">
        <f t="shared" ref="C10:C16" si="2">B10/$B$8*100</f>
        <v>8.1709699959033681</v>
      </c>
      <c r="D10" s="29">
        <f t="shared" ref="D10:D16" si="3">SUM(E10:I10)</f>
        <v>979768</v>
      </c>
      <c r="E10" s="29">
        <v>105699</v>
      </c>
      <c r="F10" s="29">
        <v>43110</v>
      </c>
      <c r="G10" s="29">
        <v>887</v>
      </c>
      <c r="H10" s="30">
        <v>819424</v>
      </c>
      <c r="I10" s="30">
        <v>10648</v>
      </c>
      <c r="J10" s="30">
        <v>8020</v>
      </c>
      <c r="K10" s="31">
        <v>179627</v>
      </c>
    </row>
    <row r="11" spans="1:11" ht="24.95" customHeight="1">
      <c r="A11" s="10" t="s">
        <v>26</v>
      </c>
      <c r="B11" s="29">
        <f t="shared" si="1"/>
        <v>4135342</v>
      </c>
      <c r="C11" s="36">
        <f t="shared" si="2"/>
        <v>28.944081928704897</v>
      </c>
      <c r="D11" s="29">
        <f t="shared" si="3"/>
        <v>4048684</v>
      </c>
      <c r="E11" s="29">
        <v>3514073</v>
      </c>
      <c r="F11" s="29">
        <v>392744</v>
      </c>
      <c r="G11" s="29">
        <v>16042</v>
      </c>
      <c r="H11" s="30">
        <v>125825</v>
      </c>
      <c r="I11" s="30">
        <v>0</v>
      </c>
      <c r="J11" s="30">
        <v>18021</v>
      </c>
      <c r="K11" s="31">
        <v>68637</v>
      </c>
    </row>
    <row r="12" spans="1:11" ht="24.95" customHeight="1">
      <c r="A12" s="10" t="s">
        <v>25</v>
      </c>
      <c r="B12" s="29">
        <f t="shared" si="1"/>
        <v>3087559</v>
      </c>
      <c r="C12" s="36">
        <f t="shared" si="2"/>
        <v>21.610440117337372</v>
      </c>
      <c r="D12" s="29">
        <f t="shared" si="3"/>
        <v>2691471</v>
      </c>
      <c r="E12" s="29">
        <v>1913678</v>
      </c>
      <c r="F12" s="29">
        <v>49651</v>
      </c>
      <c r="G12" s="29">
        <v>11920</v>
      </c>
      <c r="H12" s="30">
        <v>716122</v>
      </c>
      <c r="I12" s="30">
        <v>100</v>
      </c>
      <c r="J12" s="30">
        <v>235785</v>
      </c>
      <c r="K12" s="31">
        <v>160303</v>
      </c>
    </row>
    <row r="13" spans="1:11" ht="24.95" customHeight="1">
      <c r="A13" s="10" t="s">
        <v>24</v>
      </c>
      <c r="B13" s="29">
        <f t="shared" si="1"/>
        <v>79192</v>
      </c>
      <c r="C13" s="36">
        <f t="shared" si="2"/>
        <v>0.55428057367395445</v>
      </c>
      <c r="D13" s="29">
        <f t="shared" si="3"/>
        <v>79192</v>
      </c>
      <c r="E13" s="29">
        <v>0</v>
      </c>
      <c r="F13" s="29">
        <v>12662</v>
      </c>
      <c r="G13" s="29">
        <v>66520</v>
      </c>
      <c r="H13" s="30">
        <v>10</v>
      </c>
      <c r="I13" s="30">
        <v>0</v>
      </c>
      <c r="J13" s="30">
        <v>0</v>
      </c>
      <c r="K13" s="31">
        <v>0</v>
      </c>
    </row>
    <row r="14" spans="1:11" ht="24.95" customHeight="1">
      <c r="A14" s="10" t="s">
        <v>23</v>
      </c>
      <c r="B14" s="29">
        <f t="shared" si="1"/>
        <v>1827076</v>
      </c>
      <c r="C14" s="36">
        <f t="shared" si="2"/>
        <v>12.788068661303086</v>
      </c>
      <c r="D14" s="29">
        <f t="shared" si="3"/>
        <v>1598623</v>
      </c>
      <c r="E14" s="29">
        <v>0</v>
      </c>
      <c r="F14" s="29">
        <v>0</v>
      </c>
      <c r="G14" s="29">
        <v>629828</v>
      </c>
      <c r="H14" s="30">
        <v>0</v>
      </c>
      <c r="I14" s="30">
        <v>968795</v>
      </c>
      <c r="J14" s="30">
        <v>56170</v>
      </c>
      <c r="K14" s="31">
        <v>172283</v>
      </c>
    </row>
    <row r="15" spans="1:11" ht="24.95" customHeight="1">
      <c r="A15" s="10" t="s">
        <v>22</v>
      </c>
      <c r="B15" s="29">
        <f t="shared" si="1"/>
        <v>1138020</v>
      </c>
      <c r="C15" s="36">
        <f t="shared" si="2"/>
        <v>7.9652285388982929</v>
      </c>
      <c r="D15" s="29">
        <f t="shared" si="3"/>
        <v>1123158</v>
      </c>
      <c r="E15" s="29">
        <v>657025</v>
      </c>
      <c r="F15" s="29">
        <v>2507</v>
      </c>
      <c r="G15" s="29">
        <v>164380</v>
      </c>
      <c r="H15" s="30">
        <v>4656</v>
      </c>
      <c r="I15" s="30">
        <v>294590</v>
      </c>
      <c r="J15" s="30">
        <v>0</v>
      </c>
      <c r="K15" s="31">
        <v>14862</v>
      </c>
    </row>
    <row r="16" spans="1:11" ht="24.95" customHeight="1" thickBot="1">
      <c r="A16" s="11" t="s">
        <v>21</v>
      </c>
      <c r="B16" s="32">
        <f t="shared" si="1"/>
        <v>414528</v>
      </c>
      <c r="C16" s="37">
        <f t="shared" si="2"/>
        <v>2.9013639969178326</v>
      </c>
      <c r="D16" s="32">
        <f t="shared" si="3"/>
        <v>81568</v>
      </c>
      <c r="E16" s="32">
        <v>57375</v>
      </c>
      <c r="F16" s="32">
        <v>53</v>
      </c>
      <c r="G16" s="32">
        <v>10</v>
      </c>
      <c r="H16" s="33">
        <v>24130</v>
      </c>
      <c r="I16" s="33"/>
      <c r="J16" s="33">
        <v>297278</v>
      </c>
      <c r="K16" s="34">
        <v>35682</v>
      </c>
    </row>
  </sheetData>
  <mergeCells count="11">
    <mergeCell ref="D5:I5"/>
    <mergeCell ref="D6:D7"/>
    <mergeCell ref="E6:G6"/>
    <mergeCell ref="H6:I6"/>
    <mergeCell ref="A1:K1"/>
    <mergeCell ref="J5:K5"/>
    <mergeCell ref="J6:J7"/>
    <mergeCell ref="K6:K7"/>
    <mergeCell ref="A5:A7"/>
    <mergeCell ref="B5:B7"/>
    <mergeCell ref="C5:C7"/>
  </mergeCells>
  <phoneticPr fontId="2" type="noConversion"/>
  <pageMargins left="0.7" right="0.7" top="0.75" bottom="0.7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예산규모</vt:lpstr>
      <vt:lpstr>회계별</vt:lpstr>
      <vt:lpstr>전년대비 증감비교</vt:lpstr>
      <vt:lpstr>세출성질별 규모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2024-02-29T05:15:08Z</cp:lastPrinted>
  <dcterms:created xsi:type="dcterms:W3CDTF">2019-01-24T11:13:12Z</dcterms:created>
  <dcterms:modified xsi:type="dcterms:W3CDTF">2024-02-29T05:15:29Z</dcterms:modified>
</cp:coreProperties>
</file>